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145" windowHeight="9675"/>
  </bookViews>
  <sheets>
    <sheet name="总清单" sheetId="7" r:id="rId1"/>
    <sheet name="Sheet1" sheetId="8" r:id="rId2"/>
  </sheets>
  <definedNames>
    <definedName name="_xlnm._FilterDatabase" localSheetId="0" hidden="1">总清单!$A$3:$J$38</definedName>
    <definedName name="_xlnm.Print_Area" localSheetId="0">总清单!$A$1:$J$34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3" name="ID_583F80CEF4A648B18EE98EB32698BFD4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6935" y="5657215"/>
          <a:ext cx="944880" cy="1139825"/>
        </a:xfrm>
        <a:prstGeom prst="rect">
          <a:avLst/>
        </a:prstGeom>
      </xdr:spPr>
    </xdr:pic>
  </etc:cellImage>
  <etc:cellImage>
    <xdr:pic>
      <xdr:nvPicPr>
        <xdr:cNvPr id="6" name="ID_D5E6781919344827A752417D732B5A70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575" y="1849120"/>
          <a:ext cx="608965" cy="1139825"/>
        </a:xfrm>
        <a:prstGeom prst="rect">
          <a:avLst/>
        </a:prstGeom>
      </xdr:spPr>
    </xdr:pic>
  </etc:cellImage>
  <etc:cellImage>
    <xdr:pic>
      <xdr:nvPicPr>
        <xdr:cNvPr id="7" name="ID_02E5D9A83D5C4133BBF3A8236B8ACEE6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5795" y="3138805"/>
          <a:ext cx="1406525" cy="1099820"/>
        </a:xfrm>
        <a:prstGeom prst="rect">
          <a:avLst/>
        </a:prstGeom>
      </xdr:spPr>
    </xdr:pic>
  </etc:cellImage>
  <etc:cellImage>
    <xdr:pic>
      <xdr:nvPicPr>
        <xdr:cNvPr id="8" name="ID_FA464801F917424483EC30844FC1A2DE"/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5795" y="4479925"/>
          <a:ext cx="1406525" cy="956310"/>
        </a:xfrm>
        <a:prstGeom prst="rect">
          <a:avLst/>
        </a:prstGeom>
      </xdr:spPr>
    </xdr:pic>
  </etc:cellImage>
  <etc:cellImage>
    <xdr:pic>
      <xdr:nvPicPr>
        <xdr:cNvPr id="15" name="ID_12C4767B05AC4771B62578BA062B2C6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6935" y="6926580"/>
          <a:ext cx="944880" cy="1139825"/>
        </a:xfrm>
        <a:prstGeom prst="rect">
          <a:avLst/>
        </a:prstGeom>
      </xdr:spPr>
    </xdr:pic>
  </etc:cellImage>
  <etc:cellImage>
    <xdr:pic>
      <xdr:nvPicPr>
        <xdr:cNvPr id="16" name="ID_E122277A2B36427782F4A3CB72E8E78F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5795" y="8273415"/>
          <a:ext cx="1406525" cy="985520"/>
        </a:xfrm>
        <a:prstGeom prst="rect">
          <a:avLst/>
        </a:prstGeom>
      </xdr:spPr>
    </xdr:pic>
  </etc:cellImage>
  <etc:cellImage>
    <xdr:pic>
      <xdr:nvPicPr>
        <xdr:cNvPr id="17" name="ID_5B8954AF86A34A2D99C3411B34A6BB15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120" y="9465310"/>
          <a:ext cx="778510" cy="1139825"/>
        </a:xfrm>
        <a:prstGeom prst="rect">
          <a:avLst/>
        </a:prstGeom>
      </xdr:spPr>
    </xdr:pic>
  </etc:cellImage>
  <etc:cellImage>
    <xdr:pic>
      <xdr:nvPicPr>
        <xdr:cNvPr id="18" name="ID_CE0A901C7A40440C821D33B4845C3171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5795" y="10913110"/>
          <a:ext cx="1406525" cy="783590"/>
        </a:xfrm>
        <a:prstGeom prst="rect">
          <a:avLst/>
        </a:prstGeom>
      </xdr:spPr>
    </xdr:pic>
  </etc:cellImage>
  <etc:cellImage>
    <xdr:pic>
      <xdr:nvPicPr>
        <xdr:cNvPr id="19" name="ID_31F70F660B094057842A488077ACEAC9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1075" y="12004040"/>
          <a:ext cx="736600" cy="1139825"/>
        </a:xfrm>
        <a:prstGeom prst="rect">
          <a:avLst/>
        </a:prstGeom>
      </xdr:spPr>
    </xdr:pic>
  </etc:cellImage>
  <etc:cellImage>
    <xdr:pic>
      <xdr:nvPicPr>
        <xdr:cNvPr id="20" name="ID_7F02E2A7B7C04492A53A6D4C85275731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4715" y="13273405"/>
          <a:ext cx="909320" cy="1139825"/>
        </a:xfrm>
        <a:prstGeom prst="rect">
          <a:avLst/>
        </a:prstGeom>
      </xdr:spPr>
    </xdr:pic>
  </etc:cellImage>
  <etc:cellImage>
    <xdr:pic>
      <xdr:nvPicPr>
        <xdr:cNvPr id="21" name="ID_B905EA73A0D545B09F237506FD55BE81"/>
        <xdr:cNvPicPr>
          <a:picLocks noChangeAspect="1"/>
        </xdr:cNvPicPr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9490" y="14542770"/>
          <a:ext cx="699770" cy="1139825"/>
        </a:xfrm>
        <a:prstGeom prst="rect">
          <a:avLst/>
        </a:prstGeom>
      </xdr:spPr>
    </xdr:pic>
  </etc:cellImage>
  <etc:cellImage>
    <xdr:pic>
      <xdr:nvPicPr>
        <xdr:cNvPr id="22" name="ID_6B4A36CD59C24273B4195416FB4786D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035175" y="15803245"/>
          <a:ext cx="1167765" cy="11576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FF1FABEDBB574C3E9728CE5D5759E104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8045" y="17081500"/>
          <a:ext cx="962660" cy="1139825"/>
        </a:xfrm>
        <a:prstGeom prst="rect">
          <a:avLst/>
        </a:prstGeom>
      </xdr:spPr>
    </xdr:pic>
  </etc:cellImage>
  <etc:cellImage>
    <xdr:pic>
      <xdr:nvPicPr>
        <xdr:cNvPr id="24" name="ID_ED6EA9E1CDC74690BD7AC41EFCABD425"/>
        <xdr:cNvPicPr>
          <a:picLocks noChangeAspect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660" y="18350865"/>
          <a:ext cx="1281430" cy="1139825"/>
        </a:xfrm>
        <a:prstGeom prst="rect">
          <a:avLst/>
        </a:prstGeom>
      </xdr:spPr>
    </xdr:pic>
  </etc:cellImage>
  <etc:cellImage>
    <xdr:pic>
      <xdr:nvPicPr>
        <xdr:cNvPr id="26" name="ID_4C4ED7FEA05D4070A024C0E41E1ABDBC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866900" y="20968970"/>
          <a:ext cx="1504950" cy="981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CB5A2A486FBF471EA34699150DEBE434"/>
        <xdr:cNvPicPr>
          <a:picLocks noChangeAspect="1"/>
        </xdr:cNvPicPr>
      </xdr:nvPicPr>
      <xdr:blipFill>
        <a:blip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9470" y="22158960"/>
          <a:ext cx="1019810" cy="1397000"/>
        </a:xfrm>
        <a:prstGeom prst="rect">
          <a:avLst/>
        </a:prstGeom>
      </xdr:spPr>
    </xdr:pic>
  </etc:cellImage>
  <etc:cellImage>
    <xdr:pic>
      <xdr:nvPicPr>
        <xdr:cNvPr id="28" name="ID_CA782184318F4B8FB5E5D9350FCC6CF7"/>
        <xdr:cNvPicPr>
          <a:picLocks noChangeAspect="1"/>
        </xdr:cNvPicPr>
      </xdr:nvPicPr>
      <xdr:blipFill>
        <a:blip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23682960"/>
          <a:ext cx="800100" cy="1139825"/>
        </a:xfrm>
        <a:prstGeom prst="rect">
          <a:avLst/>
        </a:prstGeom>
      </xdr:spPr>
    </xdr:pic>
  </etc:cellImage>
  <etc:cellImage>
    <xdr:pic>
      <xdr:nvPicPr>
        <xdr:cNvPr id="29" name="ID_A438283A564B45ADAA78DD876F3DDD30"/>
        <xdr:cNvPicPr>
          <a:picLocks noChangeAspect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5795" y="25216485"/>
          <a:ext cx="1406525" cy="612140"/>
        </a:xfrm>
        <a:prstGeom prst="rect">
          <a:avLst/>
        </a:prstGeom>
      </xdr:spPr>
    </xdr:pic>
  </etc:cellImage>
  <etc:cellImage>
    <xdr:pic>
      <xdr:nvPicPr>
        <xdr:cNvPr id="30" name="ID_182D7CCB4237450B9ECB590792D3EA19"/>
        <xdr:cNvPicPr>
          <a:picLocks noChangeAspect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5795" y="26485850"/>
          <a:ext cx="1406525" cy="612140"/>
        </a:xfrm>
        <a:prstGeom prst="rect">
          <a:avLst/>
        </a:prstGeom>
      </xdr:spPr>
    </xdr:pic>
  </etc:cellImage>
  <etc:cellImage>
    <xdr:pic>
      <xdr:nvPicPr>
        <xdr:cNvPr id="31" name="ID_21BC5E1253E9410A956974E647B868E4"/>
        <xdr:cNvPicPr>
          <a:picLocks noChangeAspect="1"/>
        </xdr:cNvPicPr>
      </xdr:nvPicPr>
      <xdr:blipFill>
        <a:blip r:embed="rId18" r:link="rId19"/>
        <a:stretch>
          <a:fillRect/>
        </a:stretch>
      </xdr:blipFill>
      <xdr:spPr>
        <a:xfrm>
          <a:off x="1995170" y="27569795"/>
          <a:ext cx="1247775" cy="98234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2" name="ID_1537D7CD6CF24B2CA2E8B676DB7BB7A1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5850" y="28760420"/>
          <a:ext cx="527050" cy="1139825"/>
        </a:xfrm>
        <a:prstGeom prst="rect">
          <a:avLst/>
        </a:prstGeom>
      </xdr:spPr>
    </xdr:pic>
  </etc:cellImage>
  <etc:cellImage>
    <xdr:pic>
      <xdr:nvPicPr>
        <xdr:cNvPr id="33" name="ID_E43673236F88419E9EA3F557CA8D9502"/>
        <xdr:cNvPicPr>
          <a:picLocks noChangeAspect="1"/>
        </xdr:cNvPicPr>
      </xdr:nvPicPr>
      <xdr:blipFill>
        <a:blip r:embed="rId21" r:link="rId19"/>
        <a:stretch>
          <a:fillRect/>
        </a:stretch>
      </xdr:blipFill>
      <xdr:spPr>
        <a:xfrm>
          <a:off x="2284095" y="29994225"/>
          <a:ext cx="670560" cy="121094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4" name="ID_AF0E876A8F43474380ABB54711407BB2"/>
        <xdr:cNvPicPr>
          <a:picLocks noChangeAspect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840" y="31299150"/>
          <a:ext cx="1195070" cy="1139825"/>
        </a:xfrm>
        <a:prstGeom prst="rect">
          <a:avLst/>
        </a:prstGeom>
      </xdr:spPr>
    </xdr:pic>
  </etc:cellImage>
  <etc:cellImage>
    <xdr:pic>
      <xdr:nvPicPr>
        <xdr:cNvPr id="35" name="ID_0DA9EDF15D194422B2905451C817E843"/>
        <xdr:cNvPicPr>
          <a:picLocks noChangeAspect="1"/>
        </xdr:cNvPicPr>
      </xdr:nvPicPr>
      <xdr:blipFill>
        <a:blip r:embed="rId23" r:link="rId19"/>
        <a:stretch>
          <a:fillRect/>
        </a:stretch>
      </xdr:blipFill>
      <xdr:spPr>
        <a:xfrm>
          <a:off x="2207895" y="32519620"/>
          <a:ext cx="822325" cy="123825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7" name="ID_D5679530B20D4556BA1AB17B14D90A76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2109470" y="35247580"/>
          <a:ext cx="1019175" cy="8591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EEBF1330498341F0B48A30D69CBF8061"/>
        <xdr:cNvPicPr>
          <a:picLocks noChangeAspect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" y="36376610"/>
          <a:ext cx="1021080" cy="1139825"/>
        </a:xfrm>
        <a:prstGeom prst="rect">
          <a:avLst/>
        </a:prstGeom>
      </xdr:spPr>
    </xdr:pic>
  </etc:cellImage>
  <etc:cellImage>
    <xdr:pic>
      <xdr:nvPicPr>
        <xdr:cNvPr id="39" name="ID_C8A178CA0D6F4E4993D269ED9EA662EF"/>
        <xdr:cNvPicPr>
          <a:picLocks noChangeAspect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" y="37645975"/>
          <a:ext cx="970915" cy="1139825"/>
        </a:xfrm>
        <a:prstGeom prst="rect">
          <a:avLst/>
        </a:prstGeom>
      </xdr:spPr>
    </xdr:pic>
  </etc:cellImage>
  <etc:cellImage>
    <xdr:pic>
      <xdr:nvPicPr>
        <xdr:cNvPr id="40" name="ID_1DA45294EC56495394A6F78DFC00BEE8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9965" y="38915340"/>
          <a:ext cx="718820" cy="1139825"/>
        </a:xfrm>
        <a:prstGeom prst="rect">
          <a:avLst/>
        </a:prstGeom>
      </xdr:spPr>
    </xdr:pic>
  </etc:cellImage>
  <etc:cellImage>
    <xdr:pic>
      <xdr:nvPicPr>
        <xdr:cNvPr id="41" name="ID_EC4B79A1B2DE492AA8B83B2FF97D83EB"/>
        <xdr:cNvPicPr>
          <a:picLocks noChangeAspect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5795" y="40235505"/>
          <a:ext cx="1406525" cy="1038860"/>
        </a:xfrm>
        <a:prstGeom prst="rect">
          <a:avLst/>
        </a:prstGeom>
      </xdr:spPr>
    </xdr:pic>
  </etc:cellImage>
  <etc:cellImage>
    <xdr:pic>
      <xdr:nvPicPr>
        <xdr:cNvPr id="42" name="ID_4161B154FBF44FBEB960B26EA0E7586A"/>
        <xdr:cNvPicPr>
          <a:picLocks noChangeAspect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5795" y="41504870"/>
          <a:ext cx="1406525" cy="1038860"/>
        </a:xfrm>
        <a:prstGeom prst="rect">
          <a:avLst/>
        </a:prstGeom>
      </xdr:spPr>
    </xdr:pic>
  </etc:cellImage>
  <etc:cellImage>
    <xdr:pic>
      <xdr:nvPicPr>
        <xdr:cNvPr id="5" name="ID_3645E5B58A3D4DB7AD84B5C4FBC89F46"/>
        <xdr:cNvPicPr>
          <a:picLocks noChangeAspect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3770" y="42723435"/>
          <a:ext cx="791210" cy="11398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<sst xmlns="http://schemas.openxmlformats.org/spreadsheetml/2006/main" count="139" uniqueCount="102">
  <si>
    <t>信宜人民医院ICU医用家具明细</t>
  </si>
  <si>
    <t>序号</t>
  </si>
  <si>
    <t>产品名称</t>
  </si>
  <si>
    <t>参考图片</t>
  </si>
  <si>
    <t>规格</t>
  </si>
  <si>
    <t>材质说明</t>
  </si>
  <si>
    <t>总数</t>
  </si>
  <si>
    <t>单位</t>
  </si>
  <si>
    <t>单价</t>
  </si>
  <si>
    <t>金额</t>
  </si>
  <si>
    <t>备注</t>
  </si>
  <si>
    <t>不锈钢储物柜</t>
  </si>
  <si>
    <t>900*500*2000</t>
  </si>
  <si>
    <t>1、材质：采用优质304#不锈钢经压折、焊接、抛光打磨而成，没有外露点；板材厚度均1.0mm；                                                                                                                                                                                                                                                                               2、结构：焊接光滑无毛刺，表面抛光处理，抗腐蚀易清洗，整体设计实用而坚固、工艺精致美观、操作灵活方便，制作工艺采用激光设备切割、数控设备折弯，使产品更具流线性，整体坚实稳固。</t>
  </si>
  <si>
    <t>组</t>
  </si>
  <si>
    <t>不锈钢水槽</t>
  </si>
  <si>
    <t>500*400</t>
  </si>
  <si>
    <t>1、材质：采用优质304#不锈钢经压折、焊接、抛光打磨而成，没有外露点；板材厚度均1.0mm；                                                                                                                                                                                                                                                                               2、结构：焊接光滑无毛刺，表面抛光处理，抗腐蚀易清洗。</t>
  </si>
  <si>
    <t>个</t>
  </si>
  <si>
    <t>不锈钢清洗柜</t>
  </si>
  <si>
    <t>L*600*850</t>
  </si>
  <si>
    <t>1、材质：采用优质304#不锈钢经压折、焊接、抛光打磨而成，没有外露点；板材厚度均1.0mm；                                                                   
2、水槽：采用304不锈钢一体铸造成型水槽，配备不锈钢水龙头，抗腐蚀，耐磨损，耐高温，抗氧化能力强，具有很强的使用寿命；                                                                                                                                                                                                              3、焊接光滑无毛刺，表面抛光处理，抗腐蚀易清洗，制作工艺采用激光设备切割、数控设备折弯，使产品更具流线性，整体坚实稳固</t>
  </si>
  <si>
    <t>m</t>
  </si>
  <si>
    <t>不锈钢货架1</t>
  </si>
  <si>
    <t>1200*500*2000</t>
  </si>
  <si>
    <t>1、基材：采用优质304#不锈钢国标0.8mm，
2、结构：固定层板式，上下共四层，层板单层加加强筋； 38*38*0.8mm方管立柱，表面满焊打磨拉边，带M10可调脚； 
3、工艺：产品经焊接、打磨抛光处理，无毛刺不刮手，整体美观大方，实用性强；</t>
  </si>
  <si>
    <t>不锈钢货架2</t>
  </si>
  <si>
    <t>1500*500*2000</t>
  </si>
  <si>
    <t>中会议桌</t>
  </si>
  <si>
    <t>2000*1000*750</t>
  </si>
  <si>
    <t>1、基材：标准的优质实木多层板；
2、面材：三聚氰胺纸饰面；
3、工艺要求：2mm厚PVC胶边，优质热熔胶；
粘合剂：优质乳胶,确保甲醛排放达安全水平，经过防潮、防虫、防腐的化学处理，强度高，刚性好，不变形不开裂；
4、五金配件：品牌优质五金配件；
5、脚架：钢制脚架，配有防滑脚垫。</t>
  </si>
  <si>
    <t>张</t>
  </si>
  <si>
    <t>中会议椅</t>
  </si>
  <si>
    <t>570*685*（1175-1275）</t>
  </si>
  <si>
    <t>1、背框：PP全新料  
2、面料：华宇优质网布
3、扶手：T型固定扶手
4、坐垫棉：高密度纯棉
5、座板：采用12mm成型板
6、底盘：带尾板原位单级锁定底盘，厚25mm，带装饰座壳
7、气杆：电镀气杆，通过SGS认证
8、脚架：330电镀方管脚
9、轮子：黑色尼龙脚轮</t>
  </si>
  <si>
    <t>主任护长办公桌</t>
  </si>
  <si>
    <t>1400*1400*750</t>
  </si>
  <si>
    <t>1、基材：标准的优质实木多层板；
2、面材：三聚氰胺纸饰面；
3、工艺要求：2mm厚PVC胶边，优质热熔胶；
粘合剂：优质乳胶,确保甲醛排放达安全水平，经过防潮、防虫、防腐的化学处理，强度高，刚性好，不变形不开裂；
4、五金配件：品牌优质五金配件；
5、脚架：采用静电粉末喷涂钢脚架；
6、每个位配活动柜一组</t>
  </si>
  <si>
    <t>主任护长办公椅</t>
  </si>
  <si>
    <t>690*665*1180-1280</t>
  </si>
  <si>
    <t>1、头枕：上下升降头枕
2、椅背：PA+GF背框
3、椅座：定型海绵
4、扶手：3D升降扶手
5、底盘：四档倾仰锁定自负重底盘
6、气杆：行程65mm沉口50mm三级气杆
7、椅脚：340mmPA五星脚
8、椅轮：黑色尼龙脚轮</t>
  </si>
  <si>
    <t>主任护长文件柜</t>
  </si>
  <si>
    <t>900*400*2000</t>
  </si>
  <si>
    <t>1、基材：标准的优质实木多层板；
2、面材：三聚氰胺纸饰面；
3、工艺要求：2mm厚PVC胶边，优质热熔胶；
粘合剂：优质乳胶,确保甲醛排放达安全水平，经过防潮、防虫、防腐的化学处理，强度高，刚性好，不变形不开裂；
4、五金配件：品牌优质五金配件；</t>
  </si>
  <si>
    <t>主任护长班前椅</t>
  </si>
  <si>
    <t>620*585*980</t>
  </si>
  <si>
    <t>1、椅背：PP+GF背框，网面海绵腰枕可调节
2、椅座：定型绵+切割绵+4
3、厚角码连接架
4、扶手：黑色PU扶手面
5、椅脚：Φ25mm管/18mm壁厚电镀弓形架</t>
  </si>
  <si>
    <t>休闲圆桌</t>
  </si>
  <si>
    <t>φ600*750H</t>
  </si>
  <si>
    <t>1、基材：16mm厚E1级环保实木多层板；
2、饰面：三聚氰胺纸饰面；
3、封边：2.0PVC封边带；
4、圆盘支架：铝合金脚。</t>
  </si>
  <si>
    <t>休闲椅</t>
  </si>
  <si>
    <t>530*520*790</t>
  </si>
  <si>
    <t>1、面料：国产优质超纤皮               
2、坐背：15mm多层实木板材               
3、海绵：坐用高回弹45密度海绵，背用高回弹35密度海绵                    
4、脚架：白蜡实木脚架，外加塑料防刮脚垫</t>
  </si>
  <si>
    <t>值班床</t>
  </si>
  <si>
    <t>2000*1000*1780</t>
  </si>
  <si>
    <t>1、主体材料全部采用优质樟子松制造，床立柱采用：60*80mm，床长、短横梁采用：120*30mm，床护栏采用：47*30mm；床护栏竖料采用：47*25mm，侧梯料采用：50*30mm，床板采用15mm厚杉木板，双面抛光
2、工艺结构：床排全部采用椭圆型带倒挂榫卯结构进行设计，增加安全美观，其中床立柱和床横梁采用优质螺栓及螺帽紧密连接，使用寿命长，各种配件安装后应严密、平整、端正、牢固、结合处应无开裂或松动。榫头、零部件等结合处不应断裂，榫眼采用水基胶粘剂装斗。涂层应平整光滑、清晰、无明显粒子、涨边现象
3、油漆工艺：采用环保滚涂五底三面水性漆</t>
  </si>
  <si>
    <t>办公桌-1</t>
  </si>
  <si>
    <t>1200*600*750</t>
  </si>
  <si>
    <t>1、基材：E1级环保实木多层板；
2、饰面：三聚氰胺纸饰面；
3、封边：2.0PVC封边带；
4、配置：双孔65方线盒；</t>
  </si>
  <si>
    <t>办公桌-2</t>
  </si>
  <si>
    <t>1400*600*750</t>
  </si>
  <si>
    <t>1、基材：E1级环保实木多层板；
2、饰面：三聚氰胺纸饰面；
3、封边：2.0PVC封边带；
4、配置：双孔65方线盒；三抽固定柜；</t>
  </si>
  <si>
    <t>办公椅</t>
  </si>
  <si>
    <t>615*595*（970-1060）</t>
  </si>
  <si>
    <t>1、椅背：PA+GF30%背框，符合人体工程学腰靠设计
2、扶手：PU扶手面2D白色升降扶手
3、椅座：定型绵
4、底盘：三档锁定底盘
5、气杆：行程100mm沉口70mm三级气杆
6、椅脚：340mmPA五星脚
7、椅轮：60/25黑色尼龙脚轮</t>
  </si>
  <si>
    <t>床头柜</t>
  </si>
  <si>
    <t>400*400*460</t>
  </si>
  <si>
    <t>1、基材：采用环保标准的实木多层板；
2、饰面：采用定制装饰纸搭配钢模表面热压，形成各种具有立体纹理质感的饰面材料。优质2.0加厚PVC封边条，装饰同时有效降低甲醛释放量； 
3、功能：采用16MM厚度，超薄边工艺，侧边阳极氧化铝材封边，双抽配置，三节承重轨道，配置铝合金一字型LS-A拉手，柜底配可调节高度支撑脚。</t>
  </si>
  <si>
    <t>护士站-低台</t>
  </si>
  <si>
    <t>L*700*750</t>
  </si>
  <si>
    <t>1、基材：选用一级电解钢板
2、面材：表面采用环氧树脂粉末喷涂， 涂层膜厚度均匀，内外一致， 耐撞击， 抗腐蚀力强
3、配件：采用304#不锈钢阻尼铰链，及三节静音导轨，锁具采用望通锁具
4、结构：外饰板为1.0MM，内饰板为0.8MM， 地脚线为304#1.0MM厚不锈钢,卡扣胶粘工艺。1.5MM电解钢板站体， 2.0*30*30MM承重龙骨
5、台面：为医用级人造大理石， 厚度为12MM</t>
  </si>
  <si>
    <t>护士站-高台</t>
  </si>
  <si>
    <t>L*300*400</t>
  </si>
  <si>
    <t>换鞋凳</t>
  </si>
  <si>
    <t>L*450*450</t>
  </si>
  <si>
    <t>1、基材：选用E1级实木多层板。
2、面材：表面采用环氧树脂粉末喷涂， 涂层膜厚度均匀，内外一致。
3、结构：实木骨架， 掩门内一件活动层板。门板双层， 304#不锈钢门铰 ，五金拉手；含50H海绵软包 ，皮质软包坐垫舒适，透气性强。</t>
  </si>
  <si>
    <t>文件柜</t>
  </si>
  <si>
    <t>1、基材：标准的优质实木多层板；
2、面材：三聚氰胺纸饰面；
3、工艺要求：2mm厚PVC胶边，优质热熔胶；
粘合剂：优质乳胶,确保甲醛排放达安全水平，经过防潮、防虫、防腐的化学处理，强度高，刚性好，不变形不开裂；
4、五金配件：品牌优质五金配件</t>
  </si>
  <si>
    <t>更衣柜</t>
  </si>
  <si>
    <t>L*450*2000</t>
  </si>
  <si>
    <t>1、贴面板材：采用优质三聚氰胺纸 ,甲醛释放限量符合国家标准，                                         
2、基材：采用通过国家技术标准的优质实木多层板。确保甲醛排放达安全水平，经过防潮、防虫、防腐的化学处理，强度高，刚性好，不变形不开裂；
3、粘合剂：优质乳胶,
4、封边用材：2mm厚PVC胶边，优质热熔胶。
5、品牌优质五金配件；</t>
  </si>
  <si>
    <t>治疗柜</t>
  </si>
  <si>
    <t>L*640*2000</t>
  </si>
  <si>
    <t>1、基材：选用一级电解钢板。
2、面材：表面采用环氧树脂粉末喷涂， 涂层膜厚度均匀，内外一致， 耐撞击， 抗腐蚀力强。
3、结构：1.0mm一级电解钢板， 上柜一件活动层板，中一件层板， 下掩门柜为一件活动层板， 吊柜及掩门无锁， 抽屉带锁。门板双层， 304#不锈钢门铰，三节静音导轨，及304#1.0MM不锈钢踢脚线，地柜无顶板
4、台面：为医用级人造大理石， 厚度为12MM 。
带背架</t>
  </si>
  <si>
    <t>洁具柜</t>
  </si>
  <si>
    <t>1、优质304#不锈钢国标0.8mm柜体，对开门； 
2、不锈钢C型拉手，带不锈钢缓冲门铰； 
3、产品经焊接、打磨抛光处理，无毛刺不刮手，整体美观大方，实用性强；</t>
  </si>
  <si>
    <t>示教桌</t>
  </si>
  <si>
    <t>1、挡板/台面：采用优质实木多层板,三聚氰胺纸饰面 ,PVC色封边条边, 厚度为2.0MM,甲醛释放限量符合国家标准。
2、底脚：冷轧钢，厚度2.0mm 
3、立柱，横梁：冷轧钢/厚度1.2mm 
4、书网：冷轧钢，厚度1.0mm 脚轮：2.0尼龙脚轮
5、特点：人字底脚，配合紧密，坚固耐用，合适堆叠</t>
  </si>
  <si>
    <t>示教椅</t>
  </si>
  <si>
    <t>570*460*830</t>
  </si>
  <si>
    <t>1、PP加纤可活动靠背，一次性新料。合金角码 ，18×32异型扁管双次220度高温烤漆，国标厚度15mm，喷涂后16mm 
2、安装打包，开箱即用，防污亲肤加厚竹节网+加厚弹力布，
3、结构：4CM环保胶桉木多层板+定型海绵+底壳+逍遥+全折叠+活动扶手，</t>
  </si>
  <si>
    <t>被服柜</t>
  </si>
  <si>
    <t>1、基材：选用一级电解钢板。
2、面材：表面采用环氧树脂粉末喷涂， 涂层膜厚度均匀，内外一致， 耐撞击， 抗腐蚀力强。
3、结构：1.0mm一级电解钢板， 304#不锈钢门铰，望通抽芯锁， 门板单层带加强筋，每门一件活动层板</t>
  </si>
  <si>
    <t>配餐柜</t>
  </si>
  <si>
    <t>1、柜体：采用1.0mm一级电解钢板。
2、门板：采用一级电解钢板。
3、拉手：一字折弯暗拉手。
4、表面处理：表面采用环氧树脂粉末喷涂，涂层膜厚度均匀，内外一致，耐撞击，抗腐蚀力强。
5、台面医用级人造大理石，厚度12mm。</t>
  </si>
  <si>
    <t>餐桌1</t>
  </si>
  <si>
    <t>1、台面：E1级实木多层板，表面贴防火防水装饰板，四周经多次打磨油漆防水封边；
2、台架：选用#201不锈钢底座及中柱,优钢制托盘，表面做拉丝防污处理。</t>
  </si>
  <si>
    <t>餐桌2</t>
  </si>
  <si>
    <t>700*600*750</t>
  </si>
  <si>
    <t>餐椅</t>
  </si>
  <si>
    <t>430*470*820</t>
  </si>
  <si>
    <t>1、材质：坐垫部分为12mm多层曲木板基材，表面贴防火防水装饰板， 四周经多次打磨油漆防水封边；
2、钢架：选用优质钢管焊接而成，表面经酸洗、凝化、高温静电喷涂。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</si>
</sst>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0.00_);[Red]\(0.00\)"/>
  </numFmts>
  <fonts count="27">
    <font>
      <sz val="11"/>
      <color theme="1"/>
      <name val="宋体"/>
      <charset val="134"/>
      <scheme val="minor"/>
    </font>
    <font>
      <sz val="12"/>
      <name val="微软雅黑"/>
      <charset val="134"/>
    </font>
    <font>
      <b/>
      <sz val="12"/>
      <name val="微软雅黑"/>
      <charset val="134"/>
    </font>
    <font>
      <sz val="10"/>
      <color theme="1"/>
      <name val="宋体"/>
      <charset val="134"/>
      <scheme val="minor"/>
    </font>
    <font>
      <b/>
      <sz val="20"/>
      <name val="微软雅黑"/>
      <charset val="134"/>
    </font>
    <font>
      <b/>
      <sz val="10"/>
      <name val="微软雅黑"/>
      <charset val="134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5" borderId="5" applyNumberFormat="0" applyAlignment="0" applyProtection="0">
      <alignment vertical="center"/>
    </xf>
    <xf numFmtId="0" fontId="18" fillId="6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6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top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177" fontId="5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176" fontId="3" fillId="0" borderId="1" xfId="1" applyFont="1" applyFill="1" applyBorder="1" applyAlignment="1">
      <alignment horizontal="right" vertical="center" wrapText="1"/>
    </xf>
    <xf numFmtId="0" fontId="0" fillId="0" borderId="1" xfId="0" applyFill="1" applyBorder="1">
      <alignment vertical="center"/>
    </xf>
    <xf numFmtId="176" fontId="6" fillId="0" borderId="1" xfId="1" applyFont="1" applyFill="1" applyBorder="1" applyAlignment="1">
      <alignment horizontal="right" vertical="center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 2 2 2 2 2 2" xfId="49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pn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png"/><Relationship Id="rId29" Type="http://schemas.openxmlformats.org/officeDocument/2006/relationships/image" Target="media/image28.jpeg"/><Relationship Id="rId28" Type="http://schemas.openxmlformats.org/officeDocument/2006/relationships/image" Target="media/image27.jpeg"/><Relationship Id="rId27" Type="http://schemas.openxmlformats.org/officeDocument/2006/relationships/image" Target="media/image26.jpeg"/><Relationship Id="rId26" Type="http://schemas.openxmlformats.org/officeDocument/2006/relationships/image" Target="media/image25.png"/><Relationship Id="rId25" Type="http://schemas.openxmlformats.org/officeDocument/2006/relationships/image" Target="media/image24.png"/><Relationship Id="rId24" Type="http://schemas.openxmlformats.org/officeDocument/2006/relationships/image" Target="media/image23.png"/><Relationship Id="rId23" Type="http://schemas.openxmlformats.org/officeDocument/2006/relationships/image" Target="media/image22.png"/><Relationship Id="rId22" Type="http://schemas.openxmlformats.org/officeDocument/2006/relationships/image" Target="media/image21.jpeg"/><Relationship Id="rId21" Type="http://schemas.openxmlformats.org/officeDocument/2006/relationships/image" Target="media/image20.png"/><Relationship Id="rId20" Type="http://schemas.openxmlformats.org/officeDocument/2006/relationships/image" Target="media/image19.jpeg"/><Relationship Id="rId2" Type="http://schemas.openxmlformats.org/officeDocument/2006/relationships/image" Target="media/image2.jpeg"/><Relationship Id="rId19" Type="http://schemas.openxmlformats.org/officeDocument/2006/relationships/image" Target="NULL" TargetMode="External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pn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png"/><Relationship Id="rId10" Type="http://schemas.openxmlformats.org/officeDocument/2006/relationships/image" Target="media/image10.jpe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5"/>
  <sheetViews>
    <sheetView tabSelected="1" zoomScale="80" zoomScaleNormal="80" workbookViewId="0">
      <pane ySplit="2" topLeftCell="A3" activePane="bottomLeft" state="frozen"/>
      <selection/>
      <selection pane="bottomLeft" activeCell="J5" sqref="J5"/>
    </sheetView>
  </sheetViews>
  <sheetFormatPr defaultColWidth="9" defaultRowHeight="13.5"/>
  <cols>
    <col min="1" max="1" width="5.30833333333333" customWidth="1"/>
    <col min="2" max="2" width="14.375" customWidth="1"/>
    <col min="3" max="3" width="22.625" customWidth="1"/>
    <col min="4" max="4" width="15.4666666666667" customWidth="1"/>
    <col min="5" max="5" width="47.025" customWidth="1"/>
    <col min="6" max="6" width="6.70833333333333" customWidth="1"/>
    <col min="7" max="7" width="6.55833333333333" customWidth="1"/>
    <col min="8" max="8" width="12.9583333333333" customWidth="1"/>
    <col min="9" max="9" width="15.775" customWidth="1"/>
    <col min="10" max="10" width="9.99166666666667" customWidth="1"/>
  </cols>
  <sheetData>
    <row r="1" s="1" customFormat="1" ht="27.75" customHeight="1" spans="1:10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</row>
    <row r="2" s="2" customFormat="1" ht="31.5" customHeight="1" spans="1:10">
      <c r="A2" s="6" t="s">
        <v>1</v>
      </c>
      <c r="B2" s="6" t="s">
        <v>2</v>
      </c>
      <c r="C2" s="6" t="s">
        <v>3</v>
      </c>
      <c r="D2" s="6" t="s">
        <v>4</v>
      </c>
      <c r="E2" s="7" t="s">
        <v>5</v>
      </c>
      <c r="F2" s="6" t="s">
        <v>6</v>
      </c>
      <c r="G2" s="6" t="s">
        <v>7</v>
      </c>
      <c r="H2" s="8" t="s">
        <v>8</v>
      </c>
      <c r="I2" s="8" t="s">
        <v>9</v>
      </c>
      <c r="J2" s="6" t="s">
        <v>10</v>
      </c>
    </row>
    <row r="3" s="3" customFormat="1" ht="99.95" customHeight="1" spans="1:10">
      <c r="A3" s="9">
        <v>1</v>
      </c>
      <c r="B3" s="9" t="s">
        <v>11</v>
      </c>
      <c r="C3" s="9" t="str">
        <f>_xlfn.DISPIMG("ID_D5E6781919344827A752417D732B5A70",1)</f>
        <v>=DISPIMG("ID_D5E6781919344827A752417D732B5A70",1)</v>
      </c>
      <c r="D3" s="9" t="s">
        <v>12</v>
      </c>
      <c r="E3" s="10" t="s">
        <v>13</v>
      </c>
      <c r="F3" s="11">
        <v>8</v>
      </c>
      <c r="G3" s="9" t="s">
        <v>14</v>
      </c>
      <c r="H3" s="12"/>
      <c r="I3" s="14"/>
      <c r="J3" s="15"/>
    </row>
    <row r="4" s="3" customFormat="1" ht="99.95" customHeight="1" spans="1:10">
      <c r="A4" s="9">
        <v>2</v>
      </c>
      <c r="B4" s="9" t="s">
        <v>15</v>
      </c>
      <c r="C4" s="9" t="str">
        <f>_xlfn.DISPIMG("ID_02E5D9A83D5C4133BBF3A8236B8ACEE6",1)</f>
        <v>=DISPIMG("ID_02E5D9A83D5C4133BBF3A8236B8ACEE6",1)</v>
      </c>
      <c r="D4" s="9" t="s">
        <v>16</v>
      </c>
      <c r="E4" s="10" t="s">
        <v>17</v>
      </c>
      <c r="F4" s="11">
        <v>7</v>
      </c>
      <c r="G4" s="9" t="s">
        <v>18</v>
      </c>
      <c r="H4" s="12"/>
      <c r="I4" s="14"/>
      <c r="J4" s="15"/>
    </row>
    <row r="5" s="4" customFormat="1" ht="99.95" customHeight="1" spans="1:10">
      <c r="A5" s="9">
        <v>3</v>
      </c>
      <c r="B5" s="9" t="s">
        <v>19</v>
      </c>
      <c r="C5" s="9" t="str">
        <f>_xlfn.DISPIMG("ID_FA464801F917424483EC30844FC1A2DE",1)</f>
        <v>=DISPIMG("ID_FA464801F917424483EC30844FC1A2DE",1)</v>
      </c>
      <c r="D5" s="9" t="s">
        <v>20</v>
      </c>
      <c r="E5" s="10" t="s">
        <v>21</v>
      </c>
      <c r="F5" s="11">
        <v>9.4</v>
      </c>
      <c r="G5" s="9" t="s">
        <v>22</v>
      </c>
      <c r="H5" s="12"/>
      <c r="I5" s="14"/>
      <c r="J5" s="9"/>
    </row>
    <row r="6" s="3" customFormat="1" ht="99.95" customHeight="1" spans="1:10">
      <c r="A6" s="9">
        <v>4</v>
      </c>
      <c r="B6" s="9" t="s">
        <v>23</v>
      </c>
      <c r="C6" s="9" t="str">
        <f>_xlfn.DISPIMG("ID_583F80CEF4A648B18EE98EB32698BFD4",1)</f>
        <v>=DISPIMG("ID_583F80CEF4A648B18EE98EB32698BFD4",1)</v>
      </c>
      <c r="D6" s="9" t="s">
        <v>24</v>
      </c>
      <c r="E6" s="10" t="s">
        <v>25</v>
      </c>
      <c r="F6" s="11">
        <v>1</v>
      </c>
      <c r="G6" s="9" t="s">
        <v>14</v>
      </c>
      <c r="H6" s="12"/>
      <c r="I6" s="14"/>
      <c r="J6" s="15"/>
    </row>
    <row r="7" s="3" customFormat="1" ht="99.95" customHeight="1" spans="1:10">
      <c r="A7" s="9">
        <v>5</v>
      </c>
      <c r="B7" s="9" t="s">
        <v>26</v>
      </c>
      <c r="C7" s="9" t="str">
        <f>_xlfn.DISPIMG("ID_12C4767B05AC4771B62578BA062B2C61",1)</f>
        <v>=DISPIMG("ID_12C4767B05AC4771B62578BA062B2C61",1)</v>
      </c>
      <c r="D7" s="9" t="s">
        <v>27</v>
      </c>
      <c r="E7" s="10" t="s">
        <v>25</v>
      </c>
      <c r="F7" s="11">
        <v>34</v>
      </c>
      <c r="G7" s="9" t="s">
        <v>14</v>
      </c>
      <c r="H7" s="12"/>
      <c r="I7" s="14"/>
      <c r="J7" s="15"/>
    </row>
    <row r="8" s="3" customFormat="1" ht="99.95" customHeight="1" spans="1:10">
      <c r="A8" s="9">
        <v>6</v>
      </c>
      <c r="B8" s="9" t="s">
        <v>28</v>
      </c>
      <c r="C8" s="9" t="str">
        <f>_xlfn.DISPIMG("ID_E122277A2B36427782F4A3CB72E8E78F",1)</f>
        <v>=DISPIMG("ID_E122277A2B36427782F4A3CB72E8E78F",1)</v>
      </c>
      <c r="D8" s="9" t="s">
        <v>29</v>
      </c>
      <c r="E8" s="10" t="s">
        <v>30</v>
      </c>
      <c r="F8" s="11">
        <v>1</v>
      </c>
      <c r="G8" s="9" t="s">
        <v>31</v>
      </c>
      <c r="H8" s="12"/>
      <c r="I8" s="14"/>
      <c r="J8" s="15"/>
    </row>
    <row r="9" s="3" customFormat="1" ht="99.95" customHeight="1" spans="1:10">
      <c r="A9" s="9">
        <v>7</v>
      </c>
      <c r="B9" s="9" t="s">
        <v>32</v>
      </c>
      <c r="C9" s="9" t="str">
        <f>_xlfn.DISPIMG("ID_5B8954AF86A34A2D99C3411B34A6BB15",1)</f>
        <v>=DISPIMG("ID_5B8954AF86A34A2D99C3411B34A6BB15",1)</v>
      </c>
      <c r="D9" s="9" t="s">
        <v>33</v>
      </c>
      <c r="E9" s="10" t="s">
        <v>34</v>
      </c>
      <c r="F9" s="11">
        <v>6</v>
      </c>
      <c r="G9" s="9" t="s">
        <v>31</v>
      </c>
      <c r="H9" s="12"/>
      <c r="I9" s="14"/>
      <c r="J9" s="15"/>
    </row>
    <row r="10" s="3" customFormat="1" ht="99.95" customHeight="1" spans="1:10">
      <c r="A10" s="9">
        <v>8</v>
      </c>
      <c r="B10" s="9" t="s">
        <v>35</v>
      </c>
      <c r="C10" s="9" t="str">
        <f>_xlfn.DISPIMG("ID_CE0A901C7A40440C821D33B4845C3171",1)</f>
        <v>=DISPIMG("ID_CE0A901C7A40440C821D33B4845C3171",1)</v>
      </c>
      <c r="D10" s="9" t="s">
        <v>36</v>
      </c>
      <c r="E10" s="10" t="s">
        <v>37</v>
      </c>
      <c r="F10" s="11">
        <v>1</v>
      </c>
      <c r="G10" s="9" t="s">
        <v>31</v>
      </c>
      <c r="H10" s="12"/>
      <c r="I10" s="14"/>
      <c r="J10" s="16"/>
    </row>
    <row r="11" s="3" customFormat="1" ht="99.95" customHeight="1" spans="1:10">
      <c r="A11" s="9">
        <v>9</v>
      </c>
      <c r="B11" s="9" t="s">
        <v>38</v>
      </c>
      <c r="C11" s="9" t="str">
        <f>_xlfn.DISPIMG("ID_31F70F660B094057842A488077ACEAC9",1)</f>
        <v>=DISPIMG("ID_31F70F660B094057842A488077ACEAC9",1)</v>
      </c>
      <c r="D11" s="9" t="s">
        <v>39</v>
      </c>
      <c r="E11" s="10" t="s">
        <v>40</v>
      </c>
      <c r="F11" s="11">
        <v>1</v>
      </c>
      <c r="G11" s="9" t="s">
        <v>31</v>
      </c>
      <c r="H11" s="12"/>
      <c r="I11" s="14"/>
      <c r="J11" s="16"/>
    </row>
    <row r="12" s="3" customFormat="1" ht="99.95" customHeight="1" spans="1:10">
      <c r="A12" s="9">
        <v>10</v>
      </c>
      <c r="B12" s="9" t="s">
        <v>41</v>
      </c>
      <c r="C12" s="9" t="str">
        <f>_xlfn.DISPIMG("ID_7F02E2A7B7C04492A53A6D4C85275731",1)</f>
        <v>=DISPIMG("ID_7F02E2A7B7C04492A53A6D4C85275731",1)</v>
      </c>
      <c r="D12" s="9" t="s">
        <v>42</v>
      </c>
      <c r="E12" s="10" t="s">
        <v>43</v>
      </c>
      <c r="F12" s="11">
        <v>3</v>
      </c>
      <c r="G12" s="9" t="s">
        <v>14</v>
      </c>
      <c r="H12" s="12"/>
      <c r="I12" s="14"/>
      <c r="J12" s="16"/>
    </row>
    <row r="13" s="3" customFormat="1" ht="99.95" customHeight="1" spans="1:10">
      <c r="A13" s="9">
        <v>11</v>
      </c>
      <c r="B13" s="9" t="s">
        <v>44</v>
      </c>
      <c r="C13" s="9" t="str">
        <f>_xlfn.DISPIMG("ID_B905EA73A0D545B09F237506FD55BE81",1)</f>
        <v>=DISPIMG("ID_B905EA73A0D545B09F237506FD55BE81",1)</v>
      </c>
      <c r="D13" s="9" t="s">
        <v>45</v>
      </c>
      <c r="E13" s="10" t="s">
        <v>46</v>
      </c>
      <c r="F13" s="11">
        <v>2</v>
      </c>
      <c r="G13" s="9" t="s">
        <v>31</v>
      </c>
      <c r="H13" s="12"/>
      <c r="I13" s="14"/>
      <c r="J13" s="16"/>
    </row>
    <row r="14" s="3" customFormat="1" ht="99.95" customHeight="1" spans="1:10">
      <c r="A14" s="9">
        <v>12</v>
      </c>
      <c r="B14" s="9" t="s">
        <v>47</v>
      </c>
      <c r="C14" s="9" t="str">
        <f>_xlfn.DISPIMG("ID_6B4A36CD59C24273B4195416FB4786D8",1)</f>
        <v>=DISPIMG("ID_6B4A36CD59C24273B4195416FB4786D8",1)</v>
      </c>
      <c r="D14" s="9" t="s">
        <v>48</v>
      </c>
      <c r="E14" s="10" t="s">
        <v>49</v>
      </c>
      <c r="F14" s="11">
        <v>1</v>
      </c>
      <c r="G14" s="9" t="s">
        <v>31</v>
      </c>
      <c r="H14" s="12"/>
      <c r="I14" s="14"/>
      <c r="J14" s="16"/>
    </row>
    <row r="15" s="3" customFormat="1" ht="99.95" customHeight="1" spans="1:10">
      <c r="A15" s="9">
        <v>13</v>
      </c>
      <c r="B15" s="9" t="s">
        <v>50</v>
      </c>
      <c r="C15" s="9" t="str">
        <f>_xlfn.DISPIMG("ID_FF1FABEDBB574C3E9728CE5D5759E104",1)</f>
        <v>=DISPIMG("ID_FF1FABEDBB574C3E9728CE5D5759E104",1)</v>
      </c>
      <c r="D15" s="9" t="s">
        <v>51</v>
      </c>
      <c r="E15" s="10" t="s">
        <v>52</v>
      </c>
      <c r="F15" s="11">
        <v>6</v>
      </c>
      <c r="G15" s="9" t="s">
        <v>31</v>
      </c>
      <c r="H15" s="12"/>
      <c r="I15" s="14"/>
      <c r="J15" s="15"/>
    </row>
    <row r="16" s="3" customFormat="1" ht="99.95" customHeight="1" spans="1:10">
      <c r="A16" s="9">
        <v>14</v>
      </c>
      <c r="B16" s="9" t="s">
        <v>53</v>
      </c>
      <c r="C16" s="9" t="str">
        <f>_xlfn.DISPIMG("ID_ED6EA9E1CDC74690BD7AC41EFCABD425",1)</f>
        <v>=DISPIMG("ID_ED6EA9E1CDC74690BD7AC41EFCABD425",1)</v>
      </c>
      <c r="D16" s="9" t="s">
        <v>54</v>
      </c>
      <c r="E16" s="10" t="s">
        <v>55</v>
      </c>
      <c r="F16" s="11">
        <v>13</v>
      </c>
      <c r="G16" s="9" t="s">
        <v>31</v>
      </c>
      <c r="H16" s="12"/>
      <c r="I16" s="14"/>
      <c r="J16" s="16"/>
    </row>
    <row r="17" s="3" customFormat="1" ht="99.95" customHeight="1" spans="1:10">
      <c r="A17" s="9">
        <v>15</v>
      </c>
      <c r="B17" s="9" t="s">
        <v>56</v>
      </c>
      <c r="C17" s="9" t="str">
        <f>_xlfn.DISPIMG("ID_4C4ED7FEA05D4070A024C0E41E1ABDBC",1)</f>
        <v>=DISPIMG("ID_4C4ED7FEA05D4070A024C0E41E1ABDBC",1)</v>
      </c>
      <c r="D17" s="9" t="s">
        <v>57</v>
      </c>
      <c r="E17" s="10" t="s">
        <v>58</v>
      </c>
      <c r="F17" s="11">
        <v>2</v>
      </c>
      <c r="G17" s="9" t="s">
        <v>31</v>
      </c>
      <c r="H17" s="12"/>
      <c r="I17" s="14"/>
      <c r="J17" s="15"/>
    </row>
    <row r="18" s="3" customFormat="1" ht="99.95" customHeight="1" spans="1:10">
      <c r="A18" s="9">
        <v>16</v>
      </c>
      <c r="B18" s="9" t="s">
        <v>59</v>
      </c>
      <c r="C18" s="9" t="str">
        <f>_xlfn.DISPIMG("ID_4C4ED7FEA05D4070A024C0E41E1ABDBC",1)</f>
        <v>=DISPIMG("ID_4C4ED7FEA05D4070A024C0E41E1ABDBC",1)</v>
      </c>
      <c r="D18" s="9" t="s">
        <v>60</v>
      </c>
      <c r="E18" s="10" t="s">
        <v>61</v>
      </c>
      <c r="F18" s="11">
        <v>24</v>
      </c>
      <c r="G18" s="9" t="s">
        <v>31</v>
      </c>
      <c r="H18" s="12"/>
      <c r="I18" s="14"/>
      <c r="J18" s="15"/>
    </row>
    <row r="19" s="3" customFormat="1" ht="120" customHeight="1" spans="1:10">
      <c r="A19" s="9">
        <v>17</v>
      </c>
      <c r="B19" s="9" t="s">
        <v>62</v>
      </c>
      <c r="C19" s="9" t="str">
        <f>_xlfn.DISPIMG("ID_CB5A2A486FBF471EA34699150DEBE434",1)</f>
        <v>=DISPIMG("ID_CB5A2A486FBF471EA34699150DEBE434",1)</v>
      </c>
      <c r="D19" s="9" t="s">
        <v>63</v>
      </c>
      <c r="E19" s="10" t="s">
        <v>64</v>
      </c>
      <c r="F19" s="11">
        <v>45</v>
      </c>
      <c r="G19" s="9" t="s">
        <v>31</v>
      </c>
      <c r="H19" s="12"/>
      <c r="I19" s="14"/>
      <c r="J19" s="16"/>
    </row>
    <row r="20" s="3" customFormat="1" ht="99.95" customHeight="1" spans="1:10">
      <c r="A20" s="9">
        <v>18</v>
      </c>
      <c r="B20" s="9" t="s">
        <v>65</v>
      </c>
      <c r="C20" s="9" t="str">
        <f>_xlfn.DISPIMG("ID_CA782184318F4B8FB5E5D9350FCC6CF7",1)</f>
        <v>=DISPIMG("ID_CA782184318F4B8FB5E5D9350FCC6CF7",1)</v>
      </c>
      <c r="D20" s="9" t="s">
        <v>66</v>
      </c>
      <c r="E20" s="10" t="s">
        <v>67</v>
      </c>
      <c r="F20" s="11">
        <v>12</v>
      </c>
      <c r="G20" s="9" t="s">
        <v>14</v>
      </c>
      <c r="H20" s="12"/>
      <c r="I20" s="14"/>
      <c r="J20" s="16"/>
    </row>
    <row r="21" s="3" customFormat="1" ht="99.95" customHeight="1" spans="1:10">
      <c r="A21" s="9">
        <v>19</v>
      </c>
      <c r="B21" s="9" t="s">
        <v>68</v>
      </c>
      <c r="C21" s="9" t="str">
        <f>_xlfn.DISPIMG("ID_A438283A564B45ADAA78DD876F3DDD30",1)</f>
        <v>=DISPIMG("ID_A438283A564B45ADAA78DD876F3DDD30",1)</v>
      </c>
      <c r="D21" s="9" t="s">
        <v>69</v>
      </c>
      <c r="E21" s="10" t="s">
        <v>70</v>
      </c>
      <c r="F21" s="11">
        <v>41.6</v>
      </c>
      <c r="G21" s="9" t="s">
        <v>22</v>
      </c>
      <c r="H21" s="12"/>
      <c r="I21" s="14"/>
      <c r="J21" s="16"/>
    </row>
    <row r="22" s="3" customFormat="1" ht="99.95" customHeight="1" spans="1:10">
      <c r="A22" s="9">
        <v>20</v>
      </c>
      <c r="B22" s="9" t="s">
        <v>71</v>
      </c>
      <c r="C22" s="9" t="str">
        <f>_xlfn.DISPIMG("ID_182D7CCB4237450B9ECB590792D3EA19",1)</f>
        <v>=DISPIMG("ID_182D7CCB4237450B9ECB590792D3EA19",1)</v>
      </c>
      <c r="D22" s="9" t="s">
        <v>72</v>
      </c>
      <c r="E22" s="10" t="s">
        <v>70</v>
      </c>
      <c r="F22" s="11">
        <v>34.7</v>
      </c>
      <c r="G22" s="9" t="s">
        <v>22</v>
      </c>
      <c r="H22" s="12"/>
      <c r="I22" s="14"/>
      <c r="J22" s="16"/>
    </row>
    <row r="23" s="3" customFormat="1" ht="99.95" customHeight="1" spans="1:10">
      <c r="A23" s="9">
        <v>21</v>
      </c>
      <c r="B23" s="9" t="s">
        <v>73</v>
      </c>
      <c r="C23" s="13" t="str">
        <f>_xlfn.DISPIMG("ID_21BC5E1253E9410A956974E647B868E4",1)</f>
        <v>=DISPIMG("ID_21BC5E1253E9410A956974E647B868E4",1)</v>
      </c>
      <c r="D23" s="9" t="s">
        <v>74</v>
      </c>
      <c r="E23" s="10" t="s">
        <v>75</v>
      </c>
      <c r="F23" s="11">
        <v>7.2</v>
      </c>
      <c r="G23" s="9" t="s">
        <v>22</v>
      </c>
      <c r="H23" s="12"/>
      <c r="I23" s="14"/>
      <c r="J23" s="16"/>
    </row>
    <row r="24" s="3" customFormat="1" ht="99.95" customHeight="1" spans="1:10">
      <c r="A24" s="9">
        <v>22</v>
      </c>
      <c r="B24" s="9" t="s">
        <v>76</v>
      </c>
      <c r="C24" s="9" t="str">
        <f>_xlfn.DISPIMG("ID_1537D7CD6CF24B2CA2E8B676DB7BB7A1",1)</f>
        <v>=DISPIMG("ID_1537D7CD6CF24B2CA2E8B676DB7BB7A1",1)</v>
      </c>
      <c r="D24" s="9" t="s">
        <v>42</v>
      </c>
      <c r="E24" s="10" t="s">
        <v>77</v>
      </c>
      <c r="F24" s="11">
        <v>5</v>
      </c>
      <c r="G24" s="9" t="s">
        <v>14</v>
      </c>
      <c r="H24" s="12"/>
      <c r="I24" s="14"/>
      <c r="J24" s="16"/>
    </row>
    <row r="25" s="3" customFormat="1" ht="99.95" customHeight="1" spans="1:10">
      <c r="A25" s="9">
        <v>23</v>
      </c>
      <c r="B25" s="9" t="s">
        <v>78</v>
      </c>
      <c r="C25" s="13" t="str">
        <f>_xlfn.DISPIMG("ID_E43673236F88419E9EA3F557CA8D9502",1)</f>
        <v>=DISPIMG("ID_E43673236F88419E9EA3F557CA8D9502",1)</v>
      </c>
      <c r="D25" s="9" t="s">
        <v>79</v>
      </c>
      <c r="E25" s="10" t="s">
        <v>80</v>
      </c>
      <c r="F25" s="11">
        <v>21.2</v>
      </c>
      <c r="G25" s="9" t="s">
        <v>22</v>
      </c>
      <c r="H25" s="12"/>
      <c r="I25" s="14"/>
      <c r="J25" s="16"/>
    </row>
    <row r="26" s="3" customFormat="1" ht="99.95" customHeight="1" spans="1:10">
      <c r="A26" s="9">
        <v>24</v>
      </c>
      <c r="B26" s="9" t="s">
        <v>81</v>
      </c>
      <c r="C26" s="9" t="str">
        <f>_xlfn.DISPIMG("ID_AF0E876A8F43474380ABB54711407BB2",1)</f>
        <v>=DISPIMG("ID_AF0E876A8F43474380ABB54711407BB2",1)</v>
      </c>
      <c r="D26" s="9" t="s">
        <v>82</v>
      </c>
      <c r="E26" s="10" t="s">
        <v>83</v>
      </c>
      <c r="F26" s="11">
        <v>29.25</v>
      </c>
      <c r="G26" s="9" t="s">
        <v>22</v>
      </c>
      <c r="H26" s="12"/>
      <c r="I26" s="14"/>
      <c r="J26" s="16"/>
    </row>
    <row r="27" s="3" customFormat="1" ht="99.95" customHeight="1" spans="1:10">
      <c r="A27" s="9">
        <v>25</v>
      </c>
      <c r="B27" s="9" t="s">
        <v>84</v>
      </c>
      <c r="C27" s="13" t="str">
        <f>_xlfn.DISPIMG("ID_0DA9EDF15D194422B2905451C817E843",1)</f>
        <v>=DISPIMG("ID_0DA9EDF15D194422B2905451C817E843",1)</v>
      </c>
      <c r="D27" s="9" t="s">
        <v>12</v>
      </c>
      <c r="E27" s="10" t="s">
        <v>85</v>
      </c>
      <c r="F27" s="11">
        <v>2</v>
      </c>
      <c r="G27" s="9" t="s">
        <v>14</v>
      </c>
      <c r="H27" s="12"/>
      <c r="I27" s="14"/>
      <c r="J27" s="16"/>
    </row>
    <row r="28" s="3" customFormat="1" ht="99.95" customHeight="1" spans="1:10">
      <c r="A28" s="9">
        <v>26</v>
      </c>
      <c r="B28" s="9" t="s">
        <v>86</v>
      </c>
      <c r="C28" s="9" t="str">
        <f>_xlfn.DISPIMG("ID_D5679530B20D4556BA1AB17B14D90A76",1)</f>
        <v>=DISPIMG("ID_D5679530B20D4556BA1AB17B14D90A76",1)</v>
      </c>
      <c r="D28" s="9" t="s">
        <v>57</v>
      </c>
      <c r="E28" s="10" t="s">
        <v>87</v>
      </c>
      <c r="F28" s="11">
        <v>8</v>
      </c>
      <c r="G28" s="9" t="s">
        <v>31</v>
      </c>
      <c r="H28" s="12"/>
      <c r="I28" s="14"/>
      <c r="J28" s="16"/>
    </row>
    <row r="29" s="3" customFormat="1" ht="99.95" customHeight="1" spans="1:10">
      <c r="A29" s="9">
        <v>27</v>
      </c>
      <c r="B29" s="9" t="s">
        <v>88</v>
      </c>
      <c r="C29" s="9" t="str">
        <f>_xlfn.DISPIMG("ID_EEBF1330498341F0B48A30D69CBF8061",1)</f>
        <v>=DISPIMG("ID_EEBF1330498341F0B48A30D69CBF8061",1)</v>
      </c>
      <c r="D29" s="9" t="s">
        <v>89</v>
      </c>
      <c r="E29" s="10" t="s">
        <v>90</v>
      </c>
      <c r="F29" s="11">
        <v>10</v>
      </c>
      <c r="G29" s="9" t="s">
        <v>31</v>
      </c>
      <c r="H29" s="12"/>
      <c r="I29" s="14"/>
      <c r="J29" s="16"/>
    </row>
    <row r="30" s="3" customFormat="1" ht="99.95" customHeight="1" spans="1:10">
      <c r="A30" s="9">
        <v>28</v>
      </c>
      <c r="B30" s="9" t="s">
        <v>91</v>
      </c>
      <c r="C30" s="9" t="str">
        <f>_xlfn.DISPIMG("ID_C8A178CA0D6F4E4993D269ED9EA662EF",1)</f>
        <v>=DISPIMG("ID_C8A178CA0D6F4E4993D269ED9EA662EF",1)</v>
      </c>
      <c r="D30" s="9" t="s">
        <v>12</v>
      </c>
      <c r="E30" s="10" t="s">
        <v>92</v>
      </c>
      <c r="F30" s="11">
        <v>24</v>
      </c>
      <c r="G30" s="9" t="s">
        <v>14</v>
      </c>
      <c r="H30" s="12"/>
      <c r="I30" s="14"/>
      <c r="J30" s="16"/>
    </row>
    <row r="31" s="3" customFormat="1" ht="99.95" customHeight="1" spans="1:10">
      <c r="A31" s="9">
        <v>29</v>
      </c>
      <c r="B31" s="9" t="s">
        <v>93</v>
      </c>
      <c r="C31" s="9" t="str">
        <f>_xlfn.DISPIMG("ID_1DA45294EC56495394A6F78DFC00BEE8",1)</f>
        <v>=DISPIMG("ID_1DA45294EC56495394A6F78DFC00BEE8",1)</v>
      </c>
      <c r="D31" s="9" t="s">
        <v>82</v>
      </c>
      <c r="E31" s="10" t="s">
        <v>94</v>
      </c>
      <c r="F31" s="11">
        <v>6</v>
      </c>
      <c r="G31" s="9" t="s">
        <v>22</v>
      </c>
      <c r="H31" s="12"/>
      <c r="I31" s="14"/>
      <c r="J31" s="15"/>
    </row>
    <row r="32" s="3" customFormat="1" ht="99.95" customHeight="1" spans="1:10">
      <c r="A32" s="9">
        <v>30</v>
      </c>
      <c r="B32" s="9" t="s">
        <v>95</v>
      </c>
      <c r="C32" s="9" t="str">
        <f>_xlfn.DISPIMG("ID_EC4B79A1B2DE492AA8B83B2FF97D83EB",1)</f>
        <v>=DISPIMG("ID_EC4B79A1B2DE492AA8B83B2FF97D83EB",1)</v>
      </c>
      <c r="D32" s="9" t="s">
        <v>60</v>
      </c>
      <c r="E32" s="10" t="s">
        <v>96</v>
      </c>
      <c r="F32" s="11">
        <v>5</v>
      </c>
      <c r="G32" s="9" t="s">
        <v>31</v>
      </c>
      <c r="H32" s="12"/>
      <c r="I32" s="14"/>
      <c r="J32" s="16"/>
    </row>
    <row r="33" s="3" customFormat="1" ht="99.95" customHeight="1" spans="1:10">
      <c r="A33" s="9">
        <v>31</v>
      </c>
      <c r="B33" s="9" t="s">
        <v>97</v>
      </c>
      <c r="C33" s="9" t="str">
        <f>_xlfn.DISPIMG("ID_4161B154FBF44FBEB960B26EA0E7586A",1)</f>
        <v>=DISPIMG("ID_4161B154FBF44FBEB960B26EA0E7586A",1)</v>
      </c>
      <c r="D33" s="9" t="s">
        <v>98</v>
      </c>
      <c r="E33" s="10" t="s">
        <v>96</v>
      </c>
      <c r="F33" s="11">
        <v>2</v>
      </c>
      <c r="G33" s="9" t="s">
        <v>31</v>
      </c>
      <c r="H33" s="12"/>
      <c r="I33" s="14"/>
      <c r="J33" s="16"/>
    </row>
    <row r="34" s="3" customFormat="1" ht="99.95" customHeight="1" spans="1:10">
      <c r="A34" s="9">
        <v>32</v>
      </c>
      <c r="B34" s="9" t="s">
        <v>99</v>
      </c>
      <c r="C34" s="9" t="str">
        <f>_xlfn.DISPIMG("ID_3645E5B58A3D4DB7AD84B5C4FBC89F46",1)</f>
        <v>=DISPIMG("ID_3645E5B58A3D4DB7AD84B5C4FBC89F46",1)</v>
      </c>
      <c r="D34" s="9" t="s">
        <v>100</v>
      </c>
      <c r="E34" s="10" t="s">
        <v>101</v>
      </c>
      <c r="F34" s="11">
        <v>24</v>
      </c>
      <c r="G34" s="9" t="s">
        <v>31</v>
      </c>
      <c r="H34" s="12"/>
      <c r="I34" s="14"/>
      <c r="J34" s="16"/>
    </row>
    <row r="35" ht="39" customHeight="1"/>
  </sheetData>
  <mergeCells count="1">
    <mergeCell ref="A1:J1"/>
  </mergeCells>
  <pageMargins left="0.751388888888889" right="0.751388888888889" top="0.409027777777778" bottom="0.409027777777778" header="0.5" footer="0.5"/>
  <pageSetup paperSize="9" scale="75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总清单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燕子</cp:lastModifiedBy>
  <dcterms:created xsi:type="dcterms:W3CDTF">2021-06-07T02:21:00Z</dcterms:created>
  <cp:lastPrinted>2022-03-30T01:55:00Z</cp:lastPrinted>
  <dcterms:modified xsi:type="dcterms:W3CDTF">2024-09-20T09:23:29Z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5066962438E847798AECDEE7AE86F0DE</vt:lpwstr>
  </property>
  <property fmtid="{D5CDD505-2E9C-101B-9397-08002B2CF9AE}" pid="3" name="KSOProductBuildVer">
    <vt:lpwstr>2052-12.1.0.18276</vt:lpwstr>
  </property>
</Properties>
</file>